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1340" windowHeight="6540" activeTab="5"/>
  </bookViews>
  <sheets>
    <sheet name="Samlet oversigt" sheetId="1" r:id="rId1"/>
    <sheet name="ØK" sheetId="2" r:id="rId2"/>
    <sheet name="P&amp;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Area" localSheetId="1">'ØK'!$A:$G</definedName>
    <definedName name="_xlnm.Print_Titles" localSheetId="4">'K &amp; F'!$1:$3</definedName>
    <definedName name="_xlnm.Print_Titles" localSheetId="5">'S&amp;S'!$2:$3</definedName>
    <definedName name="_xlnm.Print_Titles" localSheetId="0">'Samlet oversigt'!$1:$3</definedName>
  </definedNames>
  <calcPr fullCalcOnLoad="1"/>
</workbook>
</file>

<file path=xl/sharedStrings.xml><?xml version="1.0" encoding="utf-8"?>
<sst xmlns="http://schemas.openxmlformats.org/spreadsheetml/2006/main" count="129" uniqueCount="85">
  <si>
    <t>Økonomi</t>
  </si>
  <si>
    <t>Børn og Undervisning</t>
  </si>
  <si>
    <t>Kultur og Fritid</t>
  </si>
  <si>
    <t>Arbejdsmarked og Integration</t>
  </si>
  <si>
    <t>I alt</t>
  </si>
  <si>
    <t>Udvalg for Børn og Undervisning</t>
  </si>
  <si>
    <t>Udvalg for Kultur og Fritid</t>
  </si>
  <si>
    <t>Udvalg for Arbejdsmarked og Integration</t>
  </si>
  <si>
    <t>Dok.nr.</t>
  </si>
  <si>
    <t>Plan og Teknik</t>
  </si>
  <si>
    <t>Social og Sundhed</t>
  </si>
  <si>
    <t>+ =merudgifter/ mindre indtægter</t>
  </si>
  <si>
    <t>- =merindtægter/ mindre udgifter</t>
  </si>
  <si>
    <t>Økonomiudvalget</t>
  </si>
  <si>
    <t>Udvalg for Plan og Teknik</t>
  </si>
  <si>
    <t>Udvalg for Social og Sundhed</t>
  </si>
  <si>
    <t>Under dok.nr. skrives dokumentnummer på evt. bemærkninger til budgetopfølgningen</t>
  </si>
  <si>
    <t>Netto mindre forbrug (-)</t>
  </si>
  <si>
    <t>Netto herefter</t>
  </si>
  <si>
    <t>Budgetopfølgning pr. 31. august 2013 - DRIFT (beløb i mio. kr.)</t>
  </si>
  <si>
    <t>Drift:</t>
  </si>
  <si>
    <t>125324-13</t>
  </si>
  <si>
    <t>124833/13</t>
  </si>
  <si>
    <r>
      <t xml:space="preserve">Social og Handicap: </t>
    </r>
    <r>
      <rPr>
        <sz val="12"/>
        <rFont val="Arial"/>
        <family val="2"/>
      </rPr>
      <t xml:space="preserve">Længevarende ophold: Afgang af 2 sager i 2013 </t>
    </r>
  </si>
  <si>
    <r>
      <t xml:space="preserve">Social og handicap: </t>
    </r>
    <r>
      <rPr>
        <sz val="12"/>
        <rFont val="Arial"/>
        <family val="2"/>
      </rPr>
      <t>Midlertidig ophold færre antal sag i 2013 give mindre udgift på 1,0 mio. kr.</t>
    </r>
  </si>
  <si>
    <r>
      <t xml:space="preserve">Social og Handicap: </t>
    </r>
    <r>
      <rPr>
        <sz val="12"/>
        <rFont val="Arial"/>
        <family val="2"/>
      </rPr>
      <t>Stofmisbrugere: henvisende til aktuelforbrug forventes i 2013 et mindre fobrug på -250.000 kr.</t>
    </r>
  </si>
  <si>
    <r>
      <t xml:space="preserve">Kollektiv trafik: </t>
    </r>
    <r>
      <rPr>
        <sz val="11"/>
        <rFont val="Arial"/>
        <family val="2"/>
      </rPr>
      <t>Regulering fra Sydtrafik 2012 - konto 231 01 491-04</t>
    </r>
  </si>
  <si>
    <r>
      <t xml:space="preserve">Kollektiv trafik: </t>
    </r>
    <r>
      <rPr>
        <sz val="11"/>
        <rFont val="Arial"/>
        <family val="2"/>
      </rPr>
      <t>Betalinger til regionen 2013 - konto 231 01 490-07</t>
    </r>
  </si>
  <si>
    <r>
      <t xml:space="preserve">Social og Handicap: </t>
    </r>
    <r>
      <rPr>
        <sz val="12"/>
        <rFont val="Arial"/>
        <family val="2"/>
      </rPr>
      <t>Alkoholbehandling Henvisende  til aktuel forbrug forventes i 2013 et mindre forbrug (250.000)</t>
    </r>
  </si>
  <si>
    <r>
      <t xml:space="preserve">Social og sundhed: </t>
    </r>
    <r>
      <rPr>
        <sz val="12"/>
        <rFont val="Arial"/>
        <family val="2"/>
      </rPr>
      <t>Budgetkontoen på Aktivietes og samværstilbud nulstilles (519.660 kr.)</t>
    </r>
  </si>
  <si>
    <r>
      <t xml:space="preserve">Frit Valg: </t>
    </r>
    <r>
      <rPr>
        <sz val="12"/>
        <rFont val="Arial"/>
        <family val="2"/>
      </rPr>
      <t>Nulstilling af projektet rengøring med omtanke, for 2013 (396.510) da projektet er ophørt. Rest beløbet 552.254 er overført beløb fra tidligere år</t>
    </r>
  </si>
  <si>
    <r>
      <t xml:space="preserve">Social og sundhed: </t>
    </r>
    <r>
      <rPr>
        <sz val="10"/>
        <rFont val="Arial"/>
        <family val="2"/>
      </rPr>
      <t>Uforbrugt beløb på budgetkonto ældreområdet nedskrives med 400.000 kr</t>
    </r>
  </si>
  <si>
    <t>67104/13</t>
  </si>
  <si>
    <t>1.</t>
  </si>
  <si>
    <t>129096-13, samlet notat.</t>
  </si>
  <si>
    <t>2.</t>
  </si>
  <si>
    <r>
      <t>Førtidspension.</t>
    </r>
    <r>
      <rPr>
        <sz val="12"/>
        <rFont val="Arial"/>
        <family val="2"/>
      </rPr>
      <t xml:space="preserve"> Lovændring i 2013, så modtagere af førtidspension bevilget efter den gamle ordning før 1.1.2003, får mulighed for at overgå til førtidspension efter den nye ordning - væsentlig højere ydelser. </t>
    </r>
  </si>
  <si>
    <t>3.</t>
  </si>
  <si>
    <r>
      <t xml:space="preserve">Kontanthjælp. </t>
    </r>
    <r>
      <rPr>
        <sz val="12"/>
        <rFont val="Arial"/>
        <family val="2"/>
      </rPr>
      <t>Væsentlig flere modtagere -ca. gns. 100 flere måned for måned i 2013 mod 2012. Enkelte måneder i 2013 med over 1.000 modtagere.</t>
    </r>
  </si>
  <si>
    <t>4.</t>
  </si>
  <si>
    <r>
      <t xml:space="preserve">Uddannelsesordning f. ledige, der har opbrugt deres dagpengeret. </t>
    </r>
    <r>
      <rPr>
        <sz val="12"/>
        <rFont val="Arial"/>
        <family val="2"/>
      </rPr>
      <t>Ordningen var i første omgang et midlertidigt tilbud til d. 30.6.2013 - forlænget til 31.12.2013.</t>
    </r>
  </si>
  <si>
    <t>5.</t>
  </si>
  <si>
    <r>
      <t xml:space="preserve">Revalidering. </t>
    </r>
    <r>
      <rPr>
        <sz val="12"/>
        <rFont val="Arial"/>
        <family val="2"/>
      </rPr>
      <t>Færre modtagere grundet bl.a. praksisændring fra flere SM-afgørelser.</t>
    </r>
  </si>
  <si>
    <t>6.</t>
  </si>
  <si>
    <r>
      <t xml:space="preserve">Ressourceforløb. </t>
    </r>
    <r>
      <rPr>
        <sz val="12"/>
        <rFont val="Arial"/>
        <family val="2"/>
      </rPr>
      <t>Ny ordning hvor antallet af førtidspensioner til primært unge under 40 år skal undgås. Ikke bevilget så mange årsværk som antaget.</t>
    </r>
  </si>
  <si>
    <t>7.</t>
  </si>
  <si>
    <r>
      <t xml:space="preserve">Seniorjob. </t>
    </r>
    <r>
      <rPr>
        <sz val="12"/>
        <rFont val="Arial"/>
        <family val="2"/>
      </rPr>
      <t>Den voldsomme tilgang er ophørt medio 2013 og det vurderes, at det nuværende antal - 26 - ikke ændres væsentlig.</t>
    </r>
  </si>
  <si>
    <r>
      <rPr>
        <b/>
        <sz val="12"/>
        <rFont val="Arial"/>
        <family val="2"/>
      </rPr>
      <t>Sygedagpenge.</t>
    </r>
    <r>
      <rPr>
        <sz val="12"/>
        <rFont val="Arial"/>
        <family val="2"/>
      </rPr>
      <t xml:space="preserve">Væsentlig færre sager på de korte forløb (5-8 uger) grundet, at optjeningskravet for at være berettiget til sygedagpenge er øget fra 13 til 26 uger. Endvidere udbetales der ikke sygedagpenge på helligdage. </t>
    </r>
  </si>
  <si>
    <t>129876-13</t>
  </si>
  <si>
    <r>
      <rPr>
        <b/>
        <sz val="12"/>
        <rFont val="Arial"/>
        <family val="2"/>
      </rPr>
      <t>Faste ejendomme</t>
    </r>
    <r>
      <rPr>
        <sz val="12"/>
        <rFont val="Arial"/>
        <family val="2"/>
      </rPr>
      <t xml:space="preserve">: driftsmidler til ejendomme, som pga af ændret anvendelse er overført til Team Byggeri og ejendomme i alt  kr. 258.000 </t>
    </r>
  </si>
  <si>
    <t>Pulje til kommunale bygninger/ældreboliger, som skal afvikles.  "Nedrivningspuljen" - 258.000 kr.</t>
  </si>
  <si>
    <r>
      <t xml:space="preserve">Social og handicap:  </t>
    </r>
    <r>
      <rPr>
        <sz val="12"/>
        <rFont val="Arial"/>
        <family val="2"/>
      </rPr>
      <t>Henset til aktuel forbrug på hjælpemidler forventes et merforbug på 1,0 mio. kr. der skyldes merudgifter til inkontinens og stomihælpemidler</t>
    </r>
  </si>
  <si>
    <r>
      <t xml:space="preserve">Social og Handicap: </t>
    </r>
    <r>
      <rPr>
        <sz val="12"/>
        <rFont val="Arial"/>
        <family val="2"/>
      </rPr>
      <t>så følge af at genoptræningen har været i udbud forventes der en mindre udgift til Varde Fytioterapi</t>
    </r>
  </si>
  <si>
    <r>
      <t xml:space="preserve">Social og Handicap: </t>
    </r>
    <r>
      <rPr>
        <sz val="12"/>
        <rFont val="Arial"/>
        <family val="2"/>
      </rPr>
      <t>Frit Valg Henset til aktuel forbrug et merforbrug til afregning på  3,8 mio. kr.</t>
    </r>
  </si>
  <si>
    <r>
      <t xml:space="preserve">Social og handicap: </t>
    </r>
    <r>
      <rPr>
        <sz val="12"/>
        <rFont val="Arial"/>
        <family val="2"/>
      </rPr>
      <t>Centerområdet: Henset til aktuel forbrug forventes et mindreforbrug på 1,4 mio .kr.</t>
    </r>
  </si>
  <si>
    <r>
      <t xml:space="preserve">Social og handicap: Afregning til andre kommuner </t>
    </r>
    <r>
      <rPr>
        <sz val="12"/>
        <rFont val="Arial"/>
        <family val="2"/>
      </rPr>
      <t>På grund af ændret afregningsform og reguleringer for 2012 forventes der et  overskud på 2,4 mio. kr.</t>
    </r>
  </si>
  <si>
    <r>
      <t xml:space="preserve">Social og Handicap:  </t>
    </r>
    <r>
      <rPr>
        <sz val="12"/>
        <rFont val="Arial"/>
        <family val="2"/>
      </rPr>
      <t>Vederlagsfri fysioterapi, Der forventes en merudgift på ca. 2.2 mio, kr.</t>
    </r>
  </si>
  <si>
    <t>Almen voksenuddannelse</t>
  </si>
  <si>
    <t>Dagplejen demografi  netto efter mindreindtægt vedr. forældrebetaling</t>
  </si>
  <si>
    <t>Dagtilbud - demografi netto efter merindtægt forældrebetaling</t>
  </si>
  <si>
    <t>Private institutioner</t>
  </si>
  <si>
    <t>Puljeordninger</t>
  </si>
  <si>
    <t>Mellemkommunale betalinger dagtilbud</t>
  </si>
  <si>
    <t>Børn, Unge og Familie - budgetopfølgningen viser pr. 31. august 2013 et forventet mindreforbrug på 3,7 mio. kr. incl. Overførsel på 5 mio. kr. fra 2012. Området er omfattet af fuld overførselsadgang.</t>
  </si>
  <si>
    <t>513/514</t>
  </si>
  <si>
    <t>Demografi skoleområdet. 2 klasser færre end oprindelig forventet</t>
  </si>
  <si>
    <r>
      <t xml:space="preserve">Social og sundhed: </t>
    </r>
    <r>
      <rPr>
        <sz val="12"/>
        <rFont val="Arial"/>
        <family val="2"/>
      </rPr>
      <t>Køb af nødkald til centerområdet</t>
    </r>
  </si>
  <si>
    <t>SFO - demografi. Flere elever og flere på fuldtidsmodul.</t>
  </si>
  <si>
    <t>Skolernes brug af haller. Mindreudgift som følge af færre klasser.</t>
  </si>
  <si>
    <t>Tilskud til pasning af egne børn</t>
  </si>
  <si>
    <t>Privat pasning. Budget = 74 børn, antal pr. 31.8.2013 er 110 børn.</t>
  </si>
  <si>
    <t>130955-13</t>
  </si>
  <si>
    <t>Diverse administrative besparelser</t>
  </si>
  <si>
    <t>Valg til ældreråd</t>
  </si>
  <si>
    <t>Porto, facility mm</t>
  </si>
  <si>
    <t>Forsikringer, udenfor ramme</t>
  </si>
  <si>
    <t>Udbetaling Danmark, fremrykkede besparelser</t>
  </si>
  <si>
    <t>AKUT-bidragspulje</t>
  </si>
  <si>
    <t>Konsulentbistand</t>
  </si>
  <si>
    <t>Gebyrer ved for sen indbetaling</t>
  </si>
  <si>
    <t>Gebyrer vedr. ejendomsattester-ophørt pga digitalisering</t>
  </si>
  <si>
    <t>Ingen bemærkninger</t>
  </si>
  <si>
    <t>128260/13</t>
  </si>
  <si>
    <t>Renter og afdrag på lån</t>
  </si>
  <si>
    <t>Skatter og generelle tilskud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</si>
</sst>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"/>
    <numFmt numFmtId="185" formatCode="&quot;Sandt&quot;;&quot;Sandt&quot;;&quot;Falsk&quot;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3" applyNumberFormat="0" applyAlignment="0" applyProtection="0"/>
    <xf numFmtId="0" fontId="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/>
    </xf>
    <xf numFmtId="0" fontId="2" fillId="33" borderId="14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178" fontId="3" fillId="0" borderId="17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horizontal="right"/>
    </xf>
    <xf numFmtId="178" fontId="10" fillId="0" borderId="14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center"/>
    </xf>
    <xf numFmtId="178" fontId="10" fillId="0" borderId="1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 wrapText="1"/>
    </xf>
    <xf numFmtId="178" fontId="2" fillId="33" borderId="14" xfId="0" applyNumberFormat="1" applyFont="1" applyFill="1" applyBorder="1" applyAlignment="1" quotePrefix="1">
      <alignment horizontal="center" vertical="center" wrapText="1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" fontId="5" fillId="33" borderId="10" xfId="0" applyNumberFormat="1" applyFont="1" applyFill="1" applyBorder="1" applyAlignment="1">
      <alignment horizontal="center" wrapText="1"/>
    </xf>
    <xf numFmtId="178" fontId="10" fillId="0" borderId="13" xfId="0" applyNumberFormat="1" applyFont="1" applyBorder="1" applyAlignment="1">
      <alignment vertical="center" wrapText="1"/>
    </xf>
    <xf numFmtId="179" fontId="10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right" wrapText="1"/>
    </xf>
    <xf numFmtId="0" fontId="5" fillId="33" borderId="18" xfId="0" applyFont="1" applyFill="1" applyBorder="1" applyAlignment="1">
      <alignment/>
    </xf>
    <xf numFmtId="178" fontId="2" fillId="33" borderId="10" xfId="0" applyNumberFormat="1" applyFont="1" applyFill="1" applyBorder="1" applyAlignment="1" quotePrefix="1">
      <alignment horizontal="center" vertical="center" wrapText="1"/>
    </xf>
    <xf numFmtId="0" fontId="5" fillId="33" borderId="19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right"/>
    </xf>
    <xf numFmtId="0" fontId="3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179" fontId="3" fillId="0" borderId="20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178" fontId="12" fillId="0" borderId="1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vertical="center" wrapText="1"/>
    </xf>
    <xf numFmtId="178" fontId="3" fillId="0" borderId="13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wrapText="1"/>
    </xf>
    <xf numFmtId="0" fontId="10" fillId="0" borderId="25" xfId="0" applyNumberFormat="1" applyFont="1" applyFill="1" applyBorder="1" applyAlignment="1">
      <alignment horizontal="center" wrapText="1"/>
    </xf>
    <xf numFmtId="0" fontId="12" fillId="0" borderId="20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79" fontId="12" fillId="0" borderId="13" xfId="0" applyNumberFormat="1" applyFont="1" applyBorder="1" applyAlignment="1">
      <alignment vertical="center"/>
    </xf>
    <xf numFmtId="179" fontId="12" fillId="0" borderId="1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9" fontId="13" fillId="0" borderId="14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178" fontId="6" fillId="0" borderId="34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178" fontId="6" fillId="0" borderId="35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0" fontId="2" fillId="0" borderId="32" xfId="0" applyFont="1" applyBorder="1" applyAlignment="1">
      <alignment vertical="center" wrapText="1"/>
    </xf>
    <xf numFmtId="0" fontId="3" fillId="0" borderId="36" xfId="0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 wrapText="1"/>
    </xf>
    <xf numFmtId="0" fontId="5" fillId="0" borderId="37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178" fontId="3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178" fontId="12" fillId="0" borderId="15" xfId="0" applyNumberFormat="1" applyFont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horizontal="center" wrapText="1"/>
    </xf>
    <xf numFmtId="178" fontId="10" fillId="0" borderId="14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6" fillId="0" borderId="40" xfId="0" applyFont="1" applyBorder="1" applyAlignment="1">
      <alignment horizontal="center"/>
    </xf>
    <xf numFmtId="178" fontId="6" fillId="0" borderId="17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0" fontId="5" fillId="0" borderId="3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6" fillId="0" borderId="44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5" fillId="33" borderId="37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0" xfId="0" applyBorder="1" applyAlignment="1">
      <alignment/>
    </xf>
    <xf numFmtId="0" fontId="5" fillId="33" borderId="47" xfId="0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2" fillId="0" borderId="43" xfId="0" applyFont="1" applyBorder="1" applyAlignment="1">
      <alignment/>
    </xf>
    <xf numFmtId="0" fontId="5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3" borderId="25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10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48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487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15</xdr:row>
      <xdr:rowOff>0</xdr:rowOff>
    </xdr:from>
    <xdr:ext cx="6667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371725" y="5200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5362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60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560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560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19175" y="5943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16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1019175" y="5943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284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2847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0" y="3190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48075" y="3533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10</xdr:row>
      <xdr:rowOff>0</xdr:rowOff>
    </xdr:from>
    <xdr:ext cx="76200" cy="219075"/>
    <xdr:sp fLocksText="0">
      <xdr:nvSpPr>
        <xdr:cNvPr id="10" name="Text Box 11"/>
        <xdr:cNvSpPr txBox="1">
          <a:spLocks noChangeArrowheads="1"/>
        </xdr:cNvSpPr>
      </xdr:nvSpPr>
      <xdr:spPr>
        <a:xfrm>
          <a:off x="3648075" y="3533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71500" y="8362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02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5725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48075" y="8667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21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237172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7620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648075" y="866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1500" y="8020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71500" y="80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2552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3" name="Text Box 6"/>
        <xdr:cNvSpPr txBox="1">
          <a:spLocks noChangeArrowheads="1"/>
        </xdr:cNvSpPr>
      </xdr:nvSpPr>
      <xdr:spPr>
        <a:xfrm>
          <a:off x="65722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65722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657225" y="289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57225" y="2209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65722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8" name="Text Box 11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9" name="Text Box 12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00025"/>
    <xdr:sp fLocksText="0">
      <xdr:nvSpPr>
        <xdr:cNvPr id="10" name="Text Box 13"/>
        <xdr:cNvSpPr txBox="1">
          <a:spLocks noChangeArrowheads="1"/>
        </xdr:cNvSpPr>
      </xdr:nvSpPr>
      <xdr:spPr>
        <a:xfrm>
          <a:off x="65722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200025"/>
    <xdr:sp fLocksText="0">
      <xdr:nvSpPr>
        <xdr:cNvPr id="11" name="Text Box 14"/>
        <xdr:cNvSpPr txBox="1">
          <a:spLocks noChangeArrowheads="1"/>
        </xdr:cNvSpPr>
      </xdr:nvSpPr>
      <xdr:spPr>
        <a:xfrm>
          <a:off x="0" y="2209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200025"/>
    <xdr:sp fLocksText="0">
      <xdr:nvSpPr>
        <xdr:cNvPr id="12" name="Text Box 15"/>
        <xdr:cNvSpPr txBox="1">
          <a:spLocks noChangeArrowheads="1"/>
        </xdr:cNvSpPr>
      </xdr:nvSpPr>
      <xdr:spPr>
        <a:xfrm>
          <a:off x="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200025"/>
    <xdr:sp fLocksText="0">
      <xdr:nvSpPr>
        <xdr:cNvPr id="13" name="Text Box 16"/>
        <xdr:cNvSpPr txBox="1">
          <a:spLocks noChangeArrowheads="1"/>
        </xdr:cNvSpPr>
      </xdr:nvSpPr>
      <xdr:spPr>
        <a:xfrm>
          <a:off x="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3733800" y="3200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9</xdr:row>
      <xdr:rowOff>0</xdr:rowOff>
    </xdr:from>
    <xdr:ext cx="76200" cy="219075"/>
    <xdr:sp fLocksText="0">
      <xdr:nvSpPr>
        <xdr:cNvPr id="15" name="Text Box 18"/>
        <xdr:cNvSpPr txBox="1">
          <a:spLocks noChangeArrowheads="1"/>
        </xdr:cNvSpPr>
      </xdr:nvSpPr>
      <xdr:spPr>
        <a:xfrm>
          <a:off x="245745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219075"/>
    <xdr:sp fLocksText="0">
      <xdr:nvSpPr>
        <xdr:cNvPr id="16" name="Text Box 19"/>
        <xdr:cNvSpPr txBox="1">
          <a:spLocks noChangeArrowheads="1"/>
        </xdr:cNvSpPr>
      </xdr:nvSpPr>
      <xdr:spPr>
        <a:xfrm>
          <a:off x="3733800" y="3200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115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1500" y="11563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71500" y="1192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11925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48075" y="12915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0</xdr:colOff>
      <xdr:row>22</xdr:row>
      <xdr:rowOff>0</xdr:rowOff>
    </xdr:from>
    <xdr:ext cx="857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3648075" y="12915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85725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648075" y="12915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19075"/>
    <xdr:sp fLocksText="0">
      <xdr:nvSpPr>
        <xdr:cNvPr id="17" name="Text Box 17"/>
        <xdr:cNvSpPr txBox="1">
          <a:spLocks noChangeArrowheads="1"/>
        </xdr:cNvSpPr>
      </xdr:nvSpPr>
      <xdr:spPr>
        <a:xfrm>
          <a:off x="3648075" y="12611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3648075" y="12611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933825" y="8315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12</xdr:row>
      <xdr:rowOff>0</xdr:rowOff>
    </xdr:from>
    <xdr:ext cx="85725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2305050" y="8315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19075"/>
    <xdr:sp fLocksText="0">
      <xdr:nvSpPr>
        <xdr:cNvPr id="16" name="Text Box 16"/>
        <xdr:cNvSpPr txBox="1">
          <a:spLocks noChangeArrowheads="1"/>
        </xdr:cNvSpPr>
      </xdr:nvSpPr>
      <xdr:spPr>
        <a:xfrm>
          <a:off x="3933825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04825" y="2228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85725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04825" y="7667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3933825" y="8315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1800225</xdr:colOff>
      <xdr:row>12</xdr:row>
      <xdr:rowOff>0</xdr:rowOff>
    </xdr:from>
    <xdr:ext cx="85725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2305050" y="8315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95250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3933825" y="8315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zoomScale="90" zoomScaleNormal="90" zoomScalePageLayoutView="0" workbookViewId="0" topLeftCell="A1">
      <selection activeCell="E16" sqref="E16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9.8515625" style="0" customWidth="1"/>
    <col min="4" max="4" width="9.421875" style="9" customWidth="1"/>
    <col min="5" max="5" width="16.8515625" style="9" customWidth="1"/>
    <col min="6" max="6" width="16.8515625" style="5" customWidth="1"/>
  </cols>
  <sheetData>
    <row r="1" spans="2:6" ht="33" customHeight="1">
      <c r="B1" s="135" t="s">
        <v>19</v>
      </c>
      <c r="C1" s="136"/>
      <c r="D1" s="136"/>
      <c r="E1" s="136"/>
      <c r="F1" s="137"/>
    </row>
    <row r="2" spans="2:6" ht="36" customHeight="1">
      <c r="B2" s="138" t="s">
        <v>20</v>
      </c>
      <c r="C2" s="139"/>
      <c r="D2" s="144"/>
      <c r="E2" s="17" t="s">
        <v>11</v>
      </c>
      <c r="F2" s="17" t="s">
        <v>12</v>
      </c>
    </row>
    <row r="3" spans="2:6" ht="24" customHeight="1">
      <c r="B3" s="140"/>
      <c r="C3" s="141"/>
      <c r="D3" s="145"/>
      <c r="E3" s="6">
        <v>2013</v>
      </c>
      <c r="F3" s="6">
        <v>2013</v>
      </c>
    </row>
    <row r="4" spans="2:6" ht="27" customHeight="1">
      <c r="B4" s="142" t="s">
        <v>0</v>
      </c>
      <c r="C4" s="143"/>
      <c r="D4" s="88"/>
      <c r="E4" s="32">
        <f>ØK!F16</f>
        <v>2.73469</v>
      </c>
      <c r="F4" s="32">
        <f>ØK!G16</f>
        <v>-3.008</v>
      </c>
    </row>
    <row r="5" spans="2:6" ht="27" customHeight="1">
      <c r="B5" s="128" t="s">
        <v>9</v>
      </c>
      <c r="C5" s="129"/>
      <c r="D5" s="14"/>
      <c r="E5" s="33">
        <f>'P&amp;T'!E10</f>
        <v>0.802248</v>
      </c>
      <c r="F5" s="33">
        <f>'P&amp;T'!F10</f>
        <v>-0.8</v>
      </c>
    </row>
    <row r="6" spans="2:6" ht="27" customHeight="1">
      <c r="B6" s="128" t="s">
        <v>1</v>
      </c>
      <c r="C6" s="129"/>
      <c r="D6" s="14"/>
      <c r="E6" s="33">
        <f>'B &amp; U'!E20</f>
        <v>3.2000000000000006</v>
      </c>
      <c r="F6" s="33">
        <f>'B &amp; U'!F20</f>
        <v>-6.5</v>
      </c>
    </row>
    <row r="7" spans="2:6" ht="27" customHeight="1">
      <c r="B7" s="128" t="s">
        <v>2</v>
      </c>
      <c r="C7" s="129"/>
      <c r="D7" s="14"/>
      <c r="E7" s="33">
        <f>'K &amp; F'!E8</f>
        <v>0</v>
      </c>
      <c r="F7" s="33">
        <f>'K &amp; F'!F8</f>
        <v>0</v>
      </c>
    </row>
    <row r="8" spans="2:6" ht="27" customHeight="1">
      <c r="B8" s="128" t="s">
        <v>10</v>
      </c>
      <c r="C8" s="129"/>
      <c r="D8" s="14"/>
      <c r="E8" s="33">
        <f>'S&amp;S'!E20</f>
        <v>7.5</v>
      </c>
      <c r="F8" s="33">
        <f>'S&amp;S'!F20</f>
        <v>-8.3</v>
      </c>
    </row>
    <row r="9" spans="2:6" ht="27" customHeight="1">
      <c r="B9" s="128" t="s">
        <v>3</v>
      </c>
      <c r="C9" s="129"/>
      <c r="D9" s="14"/>
      <c r="E9" s="33">
        <f>'A&amp;I'!E11</f>
        <v>7.6</v>
      </c>
      <c r="F9" s="33">
        <f>'A&amp;I'!F11</f>
        <v>-10.2</v>
      </c>
    </row>
    <row r="10" spans="2:6" ht="27" customHeight="1">
      <c r="B10" s="128"/>
      <c r="C10" s="129"/>
      <c r="D10" s="14"/>
      <c r="E10" s="33"/>
      <c r="F10" s="33"/>
    </row>
    <row r="11" spans="2:6" ht="27" customHeight="1">
      <c r="B11" s="130"/>
      <c r="C11" s="131"/>
      <c r="D11" s="13"/>
      <c r="E11" s="32"/>
      <c r="F11" s="32"/>
    </row>
    <row r="12" spans="2:6" ht="27" customHeight="1">
      <c r="B12" s="126" t="s">
        <v>4</v>
      </c>
      <c r="C12" s="127"/>
      <c r="D12" s="15"/>
      <c r="E12" s="34">
        <f>SUM(E4:E11)</f>
        <v>21.836938</v>
      </c>
      <c r="F12" s="34">
        <f>SUM(F4:F11)</f>
        <v>-28.808</v>
      </c>
    </row>
    <row r="13" spans="2:6" ht="24" customHeight="1">
      <c r="B13" s="89" t="s">
        <v>17</v>
      </c>
      <c r="C13" s="91"/>
      <c r="D13" s="93"/>
      <c r="E13" s="97">
        <f>E12+F12</f>
        <v>-6.971062</v>
      </c>
      <c r="F13" s="95"/>
    </row>
    <row r="14" spans="2:6" ht="24" customHeight="1">
      <c r="B14" s="121" t="s">
        <v>83</v>
      </c>
      <c r="C14" s="122"/>
      <c r="D14" s="123"/>
      <c r="E14" s="124">
        <v>-0.9</v>
      </c>
      <c r="F14" s="125"/>
    </row>
    <row r="15" spans="2:6" ht="25.5" customHeight="1">
      <c r="B15" s="132" t="s">
        <v>84</v>
      </c>
      <c r="C15" s="133"/>
      <c r="D15" s="134"/>
      <c r="E15" s="99">
        <v>-0.1</v>
      </c>
      <c r="F15" s="100"/>
    </row>
    <row r="16" spans="2:6" ht="22.5" customHeight="1">
      <c r="B16" s="90" t="s">
        <v>18</v>
      </c>
      <c r="C16" s="92"/>
      <c r="D16" s="94"/>
      <c r="E16" s="98">
        <f>SUM(E13:E15)</f>
        <v>-7.971062</v>
      </c>
      <c r="F16" s="96"/>
    </row>
    <row r="17" spans="2:6" ht="22.5" customHeight="1">
      <c r="B17" s="47"/>
      <c r="C17" s="27"/>
      <c r="D17" s="67"/>
      <c r="E17" s="54"/>
      <c r="F17" s="27"/>
    </row>
    <row r="18" spans="2:6" ht="18.75">
      <c r="B18" s="47"/>
      <c r="C18" s="27"/>
      <c r="D18" s="67"/>
      <c r="E18" s="54"/>
      <c r="F18" s="4"/>
    </row>
    <row r="19" spans="2:6" ht="18.75">
      <c r="B19" s="47"/>
      <c r="C19" s="27"/>
      <c r="D19" s="67"/>
      <c r="E19" s="54"/>
      <c r="F19" s="4"/>
    </row>
    <row r="20" spans="2:5" ht="18.75">
      <c r="B20" s="47"/>
      <c r="C20" s="27"/>
      <c r="D20" s="67"/>
      <c r="E20" s="54"/>
    </row>
    <row r="21" spans="2:5" ht="18.75">
      <c r="B21" s="47"/>
      <c r="C21" s="27"/>
      <c r="D21" s="67"/>
      <c r="E21" s="54"/>
    </row>
    <row r="22" spans="2:5" ht="18.75">
      <c r="B22" s="47"/>
      <c r="C22" s="27"/>
      <c r="D22" s="67"/>
      <c r="E22" s="54"/>
    </row>
  </sheetData>
  <sheetProtection/>
  <mergeCells count="13">
    <mergeCell ref="B15:D15"/>
    <mergeCell ref="B1:F1"/>
    <mergeCell ref="B2:C3"/>
    <mergeCell ref="B4:C4"/>
    <mergeCell ref="B5:C5"/>
    <mergeCell ref="D2:D3"/>
    <mergeCell ref="B9:C9"/>
    <mergeCell ref="B12:C12"/>
    <mergeCell ref="B6:C6"/>
    <mergeCell ref="B7:C7"/>
    <mergeCell ref="B8:C8"/>
    <mergeCell ref="B10:C10"/>
    <mergeCell ref="B11:C11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2.421875" style="0" customWidth="1"/>
    <col min="2" max="2" width="7.421875" style="0" customWidth="1"/>
    <col min="3" max="3" width="5.421875" style="0" customWidth="1"/>
    <col min="4" max="4" width="43.140625" style="9" customWidth="1"/>
    <col min="5" max="5" width="11.8515625" style="42" customWidth="1"/>
    <col min="6" max="6" width="16.8515625" style="43" customWidth="1"/>
    <col min="7" max="7" width="14.8515625" style="0" customWidth="1"/>
    <col min="8" max="8" width="21.421875" style="0" customWidth="1"/>
    <col min="9" max="9" width="9.140625" style="0" hidden="1" customWidth="1"/>
  </cols>
  <sheetData>
    <row r="1" spans="2:7" ht="33" customHeight="1">
      <c r="B1" s="135" t="s">
        <v>19</v>
      </c>
      <c r="C1" s="146"/>
      <c r="D1" s="146"/>
      <c r="E1" s="146"/>
      <c r="F1" s="146"/>
      <c r="G1" s="147"/>
    </row>
    <row r="2" spans="2:7" ht="33.75" customHeight="1">
      <c r="B2" s="148" t="s">
        <v>13</v>
      </c>
      <c r="C2" s="149"/>
      <c r="D2" s="150"/>
      <c r="E2" s="50"/>
      <c r="F2" s="51" t="s">
        <v>11</v>
      </c>
      <c r="G2" s="41" t="s">
        <v>12</v>
      </c>
    </row>
    <row r="3" spans="2:7" ht="30" customHeight="1">
      <c r="B3" s="151"/>
      <c r="C3" s="152"/>
      <c r="D3" s="153"/>
      <c r="E3" s="52" t="s">
        <v>8</v>
      </c>
      <c r="F3" s="49">
        <v>2013</v>
      </c>
      <c r="G3" s="49">
        <v>2013</v>
      </c>
    </row>
    <row r="4" spans="2:7" ht="60.75" customHeight="1">
      <c r="B4" s="55">
        <v>502</v>
      </c>
      <c r="C4" s="78"/>
      <c r="D4" s="55" t="s">
        <v>49</v>
      </c>
      <c r="E4" s="60" t="s">
        <v>48</v>
      </c>
      <c r="F4" s="39">
        <v>0.258</v>
      </c>
      <c r="G4" s="39"/>
    </row>
    <row r="5" spans="2:7" ht="50.25" customHeight="1">
      <c r="B5" s="55">
        <v>502</v>
      </c>
      <c r="C5" s="78"/>
      <c r="D5" s="55" t="s">
        <v>50</v>
      </c>
      <c r="E5" s="60" t="s">
        <v>48</v>
      </c>
      <c r="F5" s="39"/>
      <c r="G5" s="39">
        <v>-0.258</v>
      </c>
    </row>
    <row r="6" spans="2:7" ht="21.75" customHeight="1">
      <c r="B6" s="55">
        <v>100</v>
      </c>
      <c r="C6" s="78"/>
      <c r="D6" s="55" t="s">
        <v>72</v>
      </c>
      <c r="E6" s="60"/>
      <c r="F6" s="39"/>
      <c r="G6" s="39">
        <v>-0.25</v>
      </c>
    </row>
    <row r="7" spans="2:7" ht="21.75" customHeight="1">
      <c r="B7" s="55">
        <v>101</v>
      </c>
      <c r="C7" s="78"/>
      <c r="D7" s="55" t="s">
        <v>74</v>
      </c>
      <c r="E7" s="60"/>
      <c r="F7" s="39"/>
      <c r="G7" s="39">
        <v>-1</v>
      </c>
    </row>
    <row r="8" spans="2:7" ht="21.75" customHeight="1">
      <c r="B8" s="55">
        <v>103</v>
      </c>
      <c r="C8" s="78"/>
      <c r="D8" s="55" t="s">
        <v>75</v>
      </c>
      <c r="E8" s="60"/>
      <c r="F8" s="39">
        <v>1.13205</v>
      </c>
      <c r="G8" s="39"/>
    </row>
    <row r="9" spans="2:7" ht="31.5" customHeight="1">
      <c r="B9" s="55">
        <v>103</v>
      </c>
      <c r="C9" s="78"/>
      <c r="D9" s="55" t="s">
        <v>76</v>
      </c>
      <c r="E9" s="60"/>
      <c r="F9" s="39"/>
      <c r="G9" s="39">
        <v>-1.5</v>
      </c>
    </row>
    <row r="10" spans="2:7" ht="21.75" customHeight="1">
      <c r="B10" s="55">
        <v>104</v>
      </c>
      <c r="C10" s="78"/>
      <c r="D10" s="55" t="s">
        <v>77</v>
      </c>
      <c r="E10" s="60"/>
      <c r="F10" s="39">
        <v>0.225</v>
      </c>
      <c r="G10" s="39"/>
    </row>
    <row r="11" spans="2:7" ht="21.75" customHeight="1">
      <c r="B11" s="55">
        <v>105</v>
      </c>
      <c r="C11" s="78"/>
      <c r="D11" s="55" t="s">
        <v>73</v>
      </c>
      <c r="E11" s="60"/>
      <c r="F11" s="39">
        <v>0.25</v>
      </c>
      <c r="G11" s="39"/>
    </row>
    <row r="12" spans="2:7" ht="21.75" customHeight="1">
      <c r="B12" s="55">
        <v>401</v>
      </c>
      <c r="C12" s="78"/>
      <c r="D12" s="55" t="s">
        <v>78</v>
      </c>
      <c r="E12" s="60"/>
      <c r="F12" s="39">
        <v>0.325</v>
      </c>
      <c r="G12" s="39"/>
    </row>
    <row r="13" spans="2:7" ht="21.75" customHeight="1">
      <c r="B13" s="55">
        <v>601</v>
      </c>
      <c r="C13" s="78"/>
      <c r="D13" s="55" t="s">
        <v>79</v>
      </c>
      <c r="E13" s="60"/>
      <c r="F13" s="39">
        <v>0.15</v>
      </c>
      <c r="G13" s="39"/>
    </row>
    <row r="14" spans="2:7" ht="30.75" customHeight="1">
      <c r="B14" s="55">
        <v>601</v>
      </c>
      <c r="C14" s="78"/>
      <c r="D14" s="55" t="s">
        <v>80</v>
      </c>
      <c r="E14" s="60"/>
      <c r="F14" s="39">
        <v>0.39464</v>
      </c>
      <c r="G14" s="39"/>
    </row>
    <row r="15" spans="2:7" ht="18.75" customHeight="1">
      <c r="B15" s="56"/>
      <c r="C15" s="58"/>
      <c r="D15" s="55"/>
      <c r="E15" s="57"/>
      <c r="F15" s="69"/>
      <c r="G15" s="69"/>
    </row>
    <row r="16" spans="2:7" s="1" customFormat="1" ht="27" customHeight="1">
      <c r="B16" s="154" t="s">
        <v>4</v>
      </c>
      <c r="C16" s="155"/>
      <c r="D16" s="20"/>
      <c r="E16" s="53"/>
      <c r="F16" s="46">
        <f>SUM(F4:F14)</f>
        <v>2.73469</v>
      </c>
      <c r="G16" s="46">
        <f>SUM(G4:G14)</f>
        <v>-3.008</v>
      </c>
    </row>
  </sheetData>
  <sheetProtection/>
  <mergeCells count="3">
    <mergeCell ref="B1:G1"/>
    <mergeCell ref="B2:D3"/>
    <mergeCell ref="B16:C16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6.140625" style="0" customWidth="1"/>
    <col min="4" max="4" width="11.00390625" style="9" customWidth="1"/>
    <col min="5" max="5" width="16.8515625" style="9" customWidth="1"/>
    <col min="6" max="6" width="16.8515625" style="5" customWidth="1"/>
  </cols>
  <sheetData>
    <row r="1" spans="2:6" ht="33" customHeight="1">
      <c r="B1" s="135" t="s">
        <v>19</v>
      </c>
      <c r="C1" s="136"/>
      <c r="D1" s="136"/>
      <c r="E1" s="136"/>
      <c r="F1" s="137"/>
    </row>
    <row r="2" spans="2:6" ht="36" customHeight="1">
      <c r="B2" s="138" t="s">
        <v>14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40"/>
      <c r="C3" s="159"/>
      <c r="D3" s="161"/>
      <c r="E3" s="6">
        <v>2013</v>
      </c>
      <c r="F3" s="6">
        <v>2013</v>
      </c>
    </row>
    <row r="4" spans="2:6" s="1" customFormat="1" ht="26.25" customHeight="1">
      <c r="B4" s="81">
        <v>502</v>
      </c>
      <c r="C4" s="103" t="s">
        <v>26</v>
      </c>
      <c r="D4" s="83"/>
      <c r="E4" s="84">
        <v>0.802248</v>
      </c>
      <c r="F4" s="85"/>
    </row>
    <row r="5" spans="2:6" s="1" customFormat="1" ht="26.25" customHeight="1">
      <c r="B5" s="81">
        <v>502</v>
      </c>
      <c r="C5" s="103" t="s">
        <v>27</v>
      </c>
      <c r="D5" s="83"/>
      <c r="E5" s="84"/>
      <c r="F5" s="85">
        <v>-0.8</v>
      </c>
    </row>
    <row r="6" spans="2:6" s="1" customFormat="1" ht="26.25" customHeight="1">
      <c r="B6" s="81"/>
      <c r="C6" s="82"/>
      <c r="D6" s="83"/>
      <c r="E6" s="84"/>
      <c r="F6" s="85"/>
    </row>
    <row r="7" spans="2:6" s="1" customFormat="1" ht="26.25" customHeight="1">
      <c r="B7" s="81"/>
      <c r="C7" s="82"/>
      <c r="D7" s="83"/>
      <c r="E7" s="84"/>
      <c r="F7" s="85"/>
    </row>
    <row r="8" spans="2:6" s="1" customFormat="1" ht="26.25" customHeight="1">
      <c r="B8" s="81"/>
      <c r="C8" s="82"/>
      <c r="D8" s="83"/>
      <c r="E8" s="84"/>
      <c r="F8" s="85"/>
    </row>
    <row r="9" spans="2:6" s="1" customFormat="1" ht="27" customHeight="1">
      <c r="B9" s="81"/>
      <c r="C9" s="82"/>
      <c r="D9" s="83"/>
      <c r="E9" s="84"/>
      <c r="F9" s="85"/>
    </row>
    <row r="10" spans="2:6" s="1" customFormat="1" ht="27" customHeight="1">
      <c r="B10" s="156" t="s">
        <v>4</v>
      </c>
      <c r="C10" s="157"/>
      <c r="D10" s="86"/>
      <c r="E10" s="87">
        <f>SUM(E4:E9)</f>
        <v>0.802248</v>
      </c>
      <c r="F10" s="87">
        <f>SUM(F4:F9)</f>
        <v>-0.8</v>
      </c>
    </row>
  </sheetData>
  <sheetProtection/>
  <mergeCells count="4">
    <mergeCell ref="B10:C10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4"/>
  <sheetViews>
    <sheetView zoomScale="90" zoomScaleNormal="90" zoomScalePageLayoutView="0" workbookViewId="0" topLeftCell="A1">
      <selection activeCell="B2" sqref="B2:C3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6.140625" style="0" customWidth="1"/>
    <col min="4" max="4" width="11.8515625" style="9" customWidth="1"/>
    <col min="5" max="5" width="16.8515625" style="9" customWidth="1"/>
    <col min="6" max="6" width="16.8515625" style="5" customWidth="1"/>
  </cols>
  <sheetData>
    <row r="1" spans="2:6" ht="33" customHeight="1">
      <c r="B1" s="135" t="s">
        <v>19</v>
      </c>
      <c r="C1" s="136"/>
      <c r="D1" s="136"/>
      <c r="E1" s="136"/>
      <c r="F1" s="137"/>
    </row>
    <row r="2" spans="2:6" ht="36" customHeight="1">
      <c r="B2" s="138" t="s">
        <v>5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40"/>
      <c r="C3" s="159"/>
      <c r="D3" s="161"/>
      <c r="E3" s="6">
        <v>2013</v>
      </c>
      <c r="F3" s="6">
        <v>2013</v>
      </c>
    </row>
    <row r="4" spans="2:6" ht="29.25" customHeight="1">
      <c r="B4" s="68"/>
      <c r="C4" s="40"/>
      <c r="D4" s="22"/>
      <c r="E4" s="45"/>
      <c r="F4" s="77"/>
    </row>
    <row r="5" spans="2:6" ht="37.5" customHeight="1">
      <c r="B5" s="68">
        <v>301</v>
      </c>
      <c r="C5" s="40" t="s">
        <v>65</v>
      </c>
      <c r="D5" s="22" t="s">
        <v>71</v>
      </c>
      <c r="E5" s="45"/>
      <c r="F5" s="77">
        <v>-0.3</v>
      </c>
    </row>
    <row r="6" spans="2:8" ht="29.25" customHeight="1">
      <c r="B6" s="68">
        <v>305</v>
      </c>
      <c r="C6" s="40" t="s">
        <v>67</v>
      </c>
      <c r="D6" s="22" t="s">
        <v>71</v>
      </c>
      <c r="E6" s="77">
        <v>0.6</v>
      </c>
      <c r="F6" s="77"/>
      <c r="H6" s="43"/>
    </row>
    <row r="7" spans="2:6" ht="29.25" customHeight="1">
      <c r="B7" s="68">
        <v>302</v>
      </c>
      <c r="C7" s="40" t="s">
        <v>68</v>
      </c>
      <c r="D7" s="22" t="s">
        <v>71</v>
      </c>
      <c r="E7" s="77"/>
      <c r="F7" s="77">
        <v>-0.2</v>
      </c>
    </row>
    <row r="8" spans="2:6" ht="29.25" customHeight="1">
      <c r="B8" s="68">
        <v>378</v>
      </c>
      <c r="C8" s="40" t="s">
        <v>57</v>
      </c>
      <c r="D8" s="22" t="s">
        <v>71</v>
      </c>
      <c r="E8" s="77"/>
      <c r="F8" s="77">
        <v>-0.1</v>
      </c>
    </row>
    <row r="9" spans="2:9" ht="33.75" customHeight="1">
      <c r="B9" s="68">
        <v>511</v>
      </c>
      <c r="C9" s="40" t="s">
        <v>58</v>
      </c>
      <c r="D9" s="22" t="str">
        <f>D8</f>
        <v>130955-13</v>
      </c>
      <c r="E9" s="77"/>
      <c r="F9" s="77">
        <f>-9.3+3.9</f>
        <v>-5.4</v>
      </c>
      <c r="I9" s="43"/>
    </row>
    <row r="10" spans="2:9" ht="29.25" customHeight="1">
      <c r="B10" s="68">
        <v>510</v>
      </c>
      <c r="C10" s="40" t="s">
        <v>70</v>
      </c>
      <c r="D10" s="22" t="str">
        <f aca="true" t="shared" si="0" ref="D10:D15">D9</f>
        <v>130955-13</v>
      </c>
      <c r="E10" s="77">
        <v>1.4</v>
      </c>
      <c r="F10" s="77"/>
      <c r="I10" s="43"/>
    </row>
    <row r="11" spans="2:6" ht="29.25" customHeight="1">
      <c r="B11" s="68">
        <v>510</v>
      </c>
      <c r="C11" s="40" t="s">
        <v>69</v>
      </c>
      <c r="D11" s="22" t="str">
        <f t="shared" si="0"/>
        <v>130955-13</v>
      </c>
      <c r="E11" s="77">
        <v>0.2</v>
      </c>
      <c r="F11" s="77"/>
    </row>
    <row r="12" spans="2:8" ht="29.25" customHeight="1">
      <c r="B12" s="120" t="s">
        <v>64</v>
      </c>
      <c r="C12" s="40" t="s">
        <v>59</v>
      </c>
      <c r="D12" s="22" t="str">
        <f t="shared" si="0"/>
        <v>130955-13</v>
      </c>
      <c r="E12" s="77">
        <v>0.6</v>
      </c>
      <c r="F12" s="77"/>
      <c r="H12" s="43"/>
    </row>
    <row r="13" spans="2:6" ht="29.25" customHeight="1">
      <c r="B13" s="68">
        <v>519</v>
      </c>
      <c r="C13" s="40" t="s">
        <v>60</v>
      </c>
      <c r="D13" s="22" t="str">
        <f t="shared" si="0"/>
        <v>130955-13</v>
      </c>
      <c r="E13" s="77">
        <v>0.2</v>
      </c>
      <c r="F13" s="77"/>
    </row>
    <row r="14" spans="2:6" ht="29.25" customHeight="1">
      <c r="B14" s="68">
        <v>519</v>
      </c>
      <c r="C14" s="40" t="s">
        <v>61</v>
      </c>
      <c r="D14" s="22" t="str">
        <f t="shared" si="0"/>
        <v>130955-13</v>
      </c>
      <c r="E14" s="77"/>
      <c r="F14" s="77">
        <v>-0.5</v>
      </c>
    </row>
    <row r="15" spans="2:6" ht="29.25" customHeight="1">
      <c r="B15" s="68">
        <v>513</v>
      </c>
      <c r="C15" s="40" t="s">
        <v>62</v>
      </c>
      <c r="D15" s="22" t="str">
        <f t="shared" si="0"/>
        <v>130955-13</v>
      </c>
      <c r="E15" s="77">
        <v>0.2</v>
      </c>
      <c r="F15" s="77"/>
    </row>
    <row r="16" spans="2:6" ht="29.25" customHeight="1">
      <c r="B16" s="68"/>
      <c r="C16" s="40"/>
      <c r="D16" s="22"/>
      <c r="E16" s="77"/>
      <c r="F16" s="77"/>
    </row>
    <row r="17" spans="2:6" ht="87" customHeight="1">
      <c r="B17" s="68"/>
      <c r="C17" s="40" t="s">
        <v>63</v>
      </c>
      <c r="D17" s="22" t="str">
        <f>D15</f>
        <v>130955-13</v>
      </c>
      <c r="E17" s="77"/>
      <c r="F17" s="77"/>
    </row>
    <row r="18" spans="2:6" ht="29.25" customHeight="1">
      <c r="B18" s="68"/>
      <c r="C18" s="40"/>
      <c r="D18" s="22"/>
      <c r="E18" s="77"/>
      <c r="F18" s="77"/>
    </row>
    <row r="19" spans="2:6" ht="29.25" customHeight="1">
      <c r="B19" s="29"/>
      <c r="C19" s="40"/>
      <c r="D19" s="22"/>
      <c r="E19" s="77"/>
      <c r="F19" s="45"/>
    </row>
    <row r="20" spans="2:6" ht="27" customHeight="1">
      <c r="B20" s="154" t="s">
        <v>4</v>
      </c>
      <c r="C20" s="155"/>
      <c r="D20" s="20"/>
      <c r="E20" s="36">
        <f>SUM(E4:E19)</f>
        <v>3.2000000000000006</v>
      </c>
      <c r="F20" s="36">
        <f>SUM(F4:F19)</f>
        <v>-6.5</v>
      </c>
    </row>
    <row r="21" spans="2:6" ht="24" customHeight="1">
      <c r="B21" s="66"/>
      <c r="C21" s="12"/>
      <c r="D21" s="10"/>
      <c r="E21" s="37"/>
      <c r="F21" s="35"/>
    </row>
    <row r="22" spans="2:6" ht="22.5" customHeight="1">
      <c r="B22" s="162" t="s">
        <v>16</v>
      </c>
      <c r="C22" s="162"/>
      <c r="D22" s="162"/>
      <c r="E22" s="162"/>
      <c r="F22" s="162"/>
    </row>
    <row r="23" spans="3:6" ht="15">
      <c r="C23" s="1"/>
      <c r="D23" s="8"/>
      <c r="E23" s="8"/>
      <c r="F23" s="4"/>
    </row>
    <row r="24" spans="3:6" ht="15">
      <c r="C24" s="1"/>
      <c r="D24" s="8"/>
      <c r="E24" s="8"/>
      <c r="F24" s="4"/>
    </row>
  </sheetData>
  <sheetProtection/>
  <mergeCells count="5">
    <mergeCell ref="B22:F22"/>
    <mergeCell ref="B1:F1"/>
    <mergeCell ref="B2:C3"/>
    <mergeCell ref="D2:D3"/>
    <mergeCell ref="B20:C20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5"/>
  <sheetViews>
    <sheetView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2.421875" style="0" customWidth="1"/>
    <col min="2" max="2" width="7.421875" style="0" customWidth="1"/>
    <col min="3" max="3" width="46.140625" style="0" customWidth="1"/>
    <col min="4" max="4" width="11.00390625" style="9" customWidth="1"/>
    <col min="5" max="5" width="16.8515625" style="9" customWidth="1"/>
    <col min="6" max="6" width="16.8515625" style="5" customWidth="1"/>
  </cols>
  <sheetData>
    <row r="1" spans="2:6" ht="33" customHeight="1">
      <c r="B1" s="135" t="s">
        <v>19</v>
      </c>
      <c r="C1" s="136"/>
      <c r="D1" s="136"/>
      <c r="E1" s="136"/>
      <c r="F1" s="137"/>
    </row>
    <row r="2" spans="2:6" ht="36" customHeight="1">
      <c r="B2" s="138" t="s">
        <v>6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40"/>
      <c r="C3" s="159"/>
      <c r="D3" s="161"/>
      <c r="E3" s="6">
        <v>2013</v>
      </c>
      <c r="F3" s="6">
        <v>2013</v>
      </c>
    </row>
    <row r="4" spans="2:6" ht="27" customHeight="1">
      <c r="B4" s="55"/>
      <c r="C4" s="28" t="s">
        <v>81</v>
      </c>
      <c r="D4" s="23"/>
      <c r="E4" s="31"/>
      <c r="F4" s="31"/>
    </row>
    <row r="5" spans="2:6" ht="27" customHeight="1">
      <c r="B5" s="55"/>
      <c r="C5" s="28"/>
      <c r="D5" s="23"/>
      <c r="E5" s="31"/>
      <c r="F5" s="31"/>
    </row>
    <row r="6" spans="2:6" ht="27" customHeight="1">
      <c r="B6" s="55"/>
      <c r="C6" s="28"/>
      <c r="D6" s="23"/>
      <c r="E6" s="31"/>
      <c r="F6" s="31"/>
    </row>
    <row r="7" spans="2:6" ht="27" customHeight="1">
      <c r="B7" s="76"/>
      <c r="C7" s="28"/>
      <c r="D7" s="21"/>
      <c r="E7" s="30"/>
      <c r="F7" s="38"/>
    </row>
    <row r="8" spans="2:6" ht="27" customHeight="1">
      <c r="B8" s="154" t="s">
        <v>4</v>
      </c>
      <c r="C8" s="155"/>
      <c r="D8" s="20"/>
      <c r="E8" s="36">
        <f>SUM(E4:E7)</f>
        <v>0</v>
      </c>
      <c r="F8" s="36">
        <f>SUM(F4:F7)</f>
        <v>0</v>
      </c>
    </row>
    <row r="9" spans="2:6" ht="24" customHeight="1">
      <c r="B9" s="11"/>
      <c r="C9" s="12"/>
      <c r="D9" s="10"/>
      <c r="E9" s="10"/>
      <c r="F9" s="16"/>
    </row>
    <row r="10" spans="2:6" ht="22.5" customHeight="1">
      <c r="B10" s="162" t="s">
        <v>16</v>
      </c>
      <c r="C10" s="162"/>
      <c r="D10" s="162"/>
      <c r="E10" s="162"/>
      <c r="F10" s="162"/>
    </row>
    <row r="11" spans="2:6" ht="22.5" customHeight="1">
      <c r="B11" s="26"/>
      <c r="C11" s="27"/>
      <c r="D11" s="27"/>
      <c r="E11" s="27"/>
      <c r="F11" s="27"/>
    </row>
    <row r="12" spans="2:6" ht="18.75">
      <c r="B12" s="24"/>
      <c r="C12" s="25"/>
      <c r="D12" s="25"/>
      <c r="E12" s="25"/>
      <c r="F12" s="25"/>
    </row>
    <row r="13" spans="3:6" ht="18">
      <c r="C13" s="2"/>
      <c r="D13" s="7"/>
      <c r="E13" s="7"/>
      <c r="F13" s="3"/>
    </row>
    <row r="14" spans="2:6" ht="18">
      <c r="B14" s="163"/>
      <c r="C14" s="164"/>
      <c r="D14" s="164"/>
      <c r="E14" s="164"/>
      <c r="F14" s="164"/>
    </row>
    <row r="15" spans="3:10" ht="15">
      <c r="C15" s="1"/>
      <c r="D15" s="8"/>
      <c r="E15" s="8"/>
      <c r="F15" s="4"/>
      <c r="G15" s="18"/>
      <c r="H15" s="19"/>
      <c r="I15" s="18"/>
      <c r="J15" s="18"/>
    </row>
  </sheetData>
  <sheetProtection/>
  <mergeCells count="6">
    <mergeCell ref="B14:F14"/>
    <mergeCell ref="B8:C8"/>
    <mergeCell ref="B10:F10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0" zoomScaleNormal="90" zoomScalePageLayoutView="0" workbookViewId="0" topLeftCell="A1">
      <selection activeCell="H7" sqref="H7"/>
    </sheetView>
  </sheetViews>
  <sheetFormatPr defaultColWidth="9.140625" defaultRowHeight="12.75"/>
  <cols>
    <col min="1" max="1" width="2.421875" style="0" customWidth="1"/>
    <col min="2" max="2" width="6.140625" style="0" customWidth="1"/>
    <col min="3" max="3" width="46.140625" style="0" customWidth="1"/>
    <col min="4" max="4" width="13.8515625" style="9" customWidth="1"/>
    <col min="5" max="5" width="16.8515625" style="9" customWidth="1"/>
    <col min="6" max="6" width="16.8515625" style="5" customWidth="1"/>
  </cols>
  <sheetData>
    <row r="1" spans="2:6" ht="33" customHeight="1">
      <c r="B1" s="135" t="s">
        <v>19</v>
      </c>
      <c r="C1" s="136"/>
      <c r="D1" s="136"/>
      <c r="E1" s="136"/>
      <c r="F1" s="137"/>
    </row>
    <row r="2" spans="2:6" ht="36" customHeight="1">
      <c r="B2" s="138" t="s">
        <v>15</v>
      </c>
      <c r="C2" s="158"/>
      <c r="D2" s="160" t="s">
        <v>8</v>
      </c>
      <c r="E2" s="17" t="s">
        <v>11</v>
      </c>
      <c r="F2" s="17" t="s">
        <v>12</v>
      </c>
    </row>
    <row r="3" spans="2:6" ht="24" customHeight="1">
      <c r="B3" s="140"/>
      <c r="C3" s="159"/>
      <c r="D3" s="161"/>
      <c r="E3" s="6">
        <v>2013</v>
      </c>
      <c r="F3" s="6">
        <v>2013</v>
      </c>
    </row>
    <row r="4" spans="2:6" ht="24" customHeight="1">
      <c r="B4" s="104"/>
      <c r="C4" s="105"/>
      <c r="D4" s="106"/>
      <c r="E4" s="107"/>
      <c r="F4" s="107"/>
    </row>
    <row r="5" spans="2:6" ht="45.75" customHeight="1">
      <c r="B5" s="75">
        <v>532</v>
      </c>
      <c r="C5" s="101" t="s">
        <v>31</v>
      </c>
      <c r="D5" s="23" t="s">
        <v>21</v>
      </c>
      <c r="E5" s="31"/>
      <c r="F5" s="31">
        <v>-0.4</v>
      </c>
    </row>
    <row r="6" spans="2:6" ht="48" customHeight="1">
      <c r="B6" s="59">
        <v>559</v>
      </c>
      <c r="C6" s="79" t="s">
        <v>29</v>
      </c>
      <c r="D6" s="23" t="s">
        <v>21</v>
      </c>
      <c r="E6" s="31"/>
      <c r="F6" s="31">
        <v>-0.5</v>
      </c>
    </row>
    <row r="7" spans="2:6" ht="48" customHeight="1">
      <c r="B7" s="59">
        <v>532</v>
      </c>
      <c r="C7" s="79" t="s">
        <v>66</v>
      </c>
      <c r="D7" s="23"/>
      <c r="E7" s="31">
        <v>0.5</v>
      </c>
      <c r="F7" s="31"/>
    </row>
    <row r="8" spans="2:6" ht="75" customHeight="1">
      <c r="B8" s="59">
        <v>532</v>
      </c>
      <c r="C8" s="79" t="s">
        <v>30</v>
      </c>
      <c r="D8" s="23" t="s">
        <v>22</v>
      </c>
      <c r="E8" s="31"/>
      <c r="F8" s="31">
        <v>-0.4</v>
      </c>
    </row>
    <row r="9" spans="2:6" ht="77.25" customHeight="1">
      <c r="B9" s="59">
        <v>488</v>
      </c>
      <c r="C9" s="79" t="s">
        <v>56</v>
      </c>
      <c r="D9" s="23" t="s">
        <v>32</v>
      </c>
      <c r="E9" s="31">
        <v>2.2</v>
      </c>
      <c r="F9" s="31"/>
    </row>
    <row r="10" spans="2:6" ht="56.25" customHeight="1">
      <c r="B10" s="59">
        <v>488</v>
      </c>
      <c r="C10" s="79" t="s">
        <v>52</v>
      </c>
      <c r="D10" s="23" t="s">
        <v>32</v>
      </c>
      <c r="E10" s="31"/>
      <c r="F10" s="31">
        <v>-0.7</v>
      </c>
    </row>
    <row r="11" spans="2:6" ht="56.25" customHeight="1">
      <c r="B11" s="59">
        <v>532</v>
      </c>
      <c r="C11" s="79" t="s">
        <v>53</v>
      </c>
      <c r="D11" s="23" t="s">
        <v>82</v>
      </c>
      <c r="E11" s="31">
        <v>3.8</v>
      </c>
      <c r="F11" s="31"/>
    </row>
    <row r="12" spans="2:6" ht="56.25" customHeight="1">
      <c r="B12" s="59">
        <v>532</v>
      </c>
      <c r="C12" s="79" t="s">
        <v>54</v>
      </c>
      <c r="D12" s="23" t="s">
        <v>82</v>
      </c>
      <c r="E12" s="31"/>
      <c r="F12" s="31">
        <v>-1.4</v>
      </c>
    </row>
    <row r="13" spans="2:6" ht="75.75" customHeight="1">
      <c r="B13" s="59">
        <v>532</v>
      </c>
      <c r="C13" s="79" t="s">
        <v>55</v>
      </c>
      <c r="D13" s="23" t="s">
        <v>82</v>
      </c>
      <c r="E13" s="31"/>
      <c r="F13" s="31">
        <v>-2.4</v>
      </c>
    </row>
    <row r="14" spans="2:6" ht="75.75" customHeight="1">
      <c r="B14" s="59">
        <v>535</v>
      </c>
      <c r="C14" s="79" t="s">
        <v>51</v>
      </c>
      <c r="D14" s="23" t="s">
        <v>82</v>
      </c>
      <c r="E14" s="31">
        <v>1</v>
      </c>
      <c r="F14" s="31"/>
    </row>
    <row r="15" spans="2:6" ht="30.75" customHeight="1">
      <c r="B15" s="59">
        <v>550</v>
      </c>
      <c r="C15" s="79" t="s">
        <v>23</v>
      </c>
      <c r="D15" s="23" t="s">
        <v>82</v>
      </c>
      <c r="E15" s="31"/>
      <c r="F15" s="31">
        <v>-1</v>
      </c>
    </row>
    <row r="16" spans="2:6" ht="55.5" customHeight="1">
      <c r="B16" s="59">
        <v>552</v>
      </c>
      <c r="C16" s="79" t="s">
        <v>24</v>
      </c>
      <c r="D16" s="23" t="s">
        <v>82</v>
      </c>
      <c r="E16" s="31"/>
      <c r="F16" s="31">
        <v>-1</v>
      </c>
    </row>
    <row r="17" spans="2:6" ht="44.25" customHeight="1">
      <c r="B17" s="102">
        <v>544</v>
      </c>
      <c r="C17" s="79" t="s">
        <v>28</v>
      </c>
      <c r="D17" s="23" t="s">
        <v>82</v>
      </c>
      <c r="E17" s="30"/>
      <c r="F17" s="30">
        <v>-0.2</v>
      </c>
    </row>
    <row r="18" spans="2:6" ht="48.75" customHeight="1">
      <c r="B18" s="102">
        <v>545</v>
      </c>
      <c r="C18" s="79" t="s">
        <v>25</v>
      </c>
      <c r="D18" s="23" t="s">
        <v>82</v>
      </c>
      <c r="E18" s="30"/>
      <c r="F18" s="30">
        <v>-0.3</v>
      </c>
    </row>
    <row r="19" spans="2:6" ht="28.5" customHeight="1">
      <c r="B19" s="65"/>
      <c r="C19" s="73"/>
      <c r="D19" s="64"/>
      <c r="E19" s="30"/>
      <c r="F19" s="30"/>
    </row>
    <row r="20" spans="2:6" ht="27" customHeight="1">
      <c r="B20" s="154" t="s">
        <v>4</v>
      </c>
      <c r="C20" s="165"/>
      <c r="D20" s="48"/>
      <c r="E20" s="36">
        <f>SUM(E4:E19)</f>
        <v>7.5</v>
      </c>
      <c r="F20" s="36">
        <f>SUM(F4:F19)</f>
        <v>-8.3</v>
      </c>
    </row>
    <row r="21" spans="2:6" ht="27" customHeight="1">
      <c r="B21" s="74"/>
      <c r="C21" s="61"/>
      <c r="D21" s="62"/>
      <c r="E21" s="63"/>
      <c r="F21" s="63"/>
    </row>
    <row r="22" spans="2:6" ht="24" customHeight="1">
      <c r="B22" s="162" t="s">
        <v>16</v>
      </c>
      <c r="C22" s="162"/>
      <c r="D22" s="162"/>
      <c r="E22" s="162"/>
      <c r="F22" s="162"/>
    </row>
  </sheetData>
  <sheetProtection/>
  <mergeCells count="5">
    <mergeCell ref="B22:F22"/>
    <mergeCell ref="B20:C20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fitToWidth="0"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2"/>
  <sheetViews>
    <sheetView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2.421875" style="0" customWidth="1"/>
    <col min="2" max="2" width="5.140625" style="0" customWidth="1"/>
    <col min="3" max="3" width="51.421875" style="0" customWidth="1"/>
    <col min="4" max="4" width="11.140625" style="9" customWidth="1"/>
    <col min="5" max="5" width="14.421875" style="9" customWidth="1"/>
    <col min="6" max="6" width="15.8515625" style="43" customWidth="1"/>
  </cols>
  <sheetData>
    <row r="1" spans="2:6" ht="33" customHeight="1">
      <c r="B1" s="135" t="s">
        <v>19</v>
      </c>
      <c r="C1" s="136"/>
      <c r="D1" s="136"/>
      <c r="E1" s="136"/>
      <c r="F1" s="137"/>
    </row>
    <row r="2" spans="2:6" ht="36" customHeight="1">
      <c r="B2" s="138" t="s">
        <v>7</v>
      </c>
      <c r="C2" s="158"/>
      <c r="D2" s="160" t="s">
        <v>8</v>
      </c>
      <c r="E2" s="17" t="s">
        <v>11</v>
      </c>
      <c r="F2" s="41" t="s">
        <v>12</v>
      </c>
    </row>
    <row r="3" spans="2:6" ht="24" customHeight="1">
      <c r="B3" s="140"/>
      <c r="C3" s="159"/>
      <c r="D3" s="161"/>
      <c r="E3" s="6">
        <v>2013</v>
      </c>
      <c r="F3" s="44">
        <v>2013</v>
      </c>
    </row>
    <row r="4" spans="2:6" ht="82.5" customHeight="1">
      <c r="B4" s="119" t="s">
        <v>33</v>
      </c>
      <c r="C4" s="108" t="s">
        <v>47</v>
      </c>
      <c r="D4" s="109" t="s">
        <v>34</v>
      </c>
      <c r="E4" s="80"/>
      <c r="F4" s="117">
        <v>-6</v>
      </c>
    </row>
    <row r="5" spans="2:6" ht="80.25" customHeight="1">
      <c r="B5" s="68" t="s">
        <v>35</v>
      </c>
      <c r="C5" s="113" t="s">
        <v>36</v>
      </c>
      <c r="D5" s="110"/>
      <c r="E5" s="114">
        <v>4</v>
      </c>
      <c r="F5" s="31"/>
    </row>
    <row r="6" spans="2:6" s="72" customFormat="1" ht="69.75" customHeight="1">
      <c r="B6" s="68" t="s">
        <v>37</v>
      </c>
      <c r="C6" s="113" t="s">
        <v>38</v>
      </c>
      <c r="D6" s="110"/>
      <c r="E6" s="114">
        <v>2</v>
      </c>
      <c r="F6" s="31"/>
    </row>
    <row r="7" spans="2:6" s="72" customFormat="1" ht="84" customHeight="1">
      <c r="B7" s="68" t="s">
        <v>39</v>
      </c>
      <c r="C7" s="113" t="s">
        <v>40</v>
      </c>
      <c r="D7" s="110"/>
      <c r="E7" s="114">
        <v>1.6</v>
      </c>
      <c r="F7" s="114"/>
    </row>
    <row r="8" spans="2:6" s="72" customFormat="1" ht="53.25" customHeight="1">
      <c r="B8" s="68" t="s">
        <v>41</v>
      </c>
      <c r="C8" s="113" t="s">
        <v>42</v>
      </c>
      <c r="D8" s="110"/>
      <c r="E8" s="114"/>
      <c r="F8" s="114">
        <v>-1</v>
      </c>
    </row>
    <row r="9" spans="2:6" s="72" customFormat="1" ht="66" customHeight="1">
      <c r="B9" s="68" t="s">
        <v>43</v>
      </c>
      <c r="C9" s="113" t="s">
        <v>44</v>
      </c>
      <c r="D9" s="110"/>
      <c r="E9" s="114"/>
      <c r="F9" s="114">
        <v>-1.5</v>
      </c>
    </row>
    <row r="10" spans="2:6" s="72" customFormat="1" ht="75" customHeight="1">
      <c r="B10" s="70" t="s">
        <v>45</v>
      </c>
      <c r="C10" s="115" t="s">
        <v>46</v>
      </c>
      <c r="D10" s="111"/>
      <c r="E10" s="71"/>
      <c r="F10" s="116">
        <v>-1.7</v>
      </c>
    </row>
    <row r="11" spans="2:6" ht="27" customHeight="1">
      <c r="B11" s="154" t="s">
        <v>4</v>
      </c>
      <c r="C11" s="155"/>
      <c r="D11" s="112"/>
      <c r="E11" s="118">
        <f>SUM(E5:E10)</f>
        <v>7.6</v>
      </c>
      <c r="F11" s="118">
        <f>SUM(F4:F10)</f>
        <v>-10.2</v>
      </c>
    </row>
    <row r="12" spans="2:6" ht="24" customHeight="1">
      <c r="B12" s="11"/>
      <c r="C12" s="12"/>
      <c r="D12" s="10"/>
      <c r="E12" s="10"/>
      <c r="F12" s="35"/>
    </row>
  </sheetData>
  <sheetProtection/>
  <mergeCells count="4">
    <mergeCell ref="B11:C11"/>
    <mergeCell ref="B1:F1"/>
    <mergeCell ref="B2:C3"/>
    <mergeCell ref="D2:D3"/>
  </mergeCells>
  <printOptions/>
  <pageMargins left="0.1968503937007874" right="0.1968503937007874" top="0.984251968503937" bottom="0.6692913385826772" header="0.31496062992125984" footer="0.2755905511811024"/>
  <pageSetup horizontalDpi="600" verticalDpi="600" orientation="portrait" paperSize="9" r:id="rId2"/>
  <headerFooter alignWithMargins="0">
    <oddHeader>&amp;CBudgetopfølgning pr. 31. august 2013</oddHeader>
    <oddFooter>&amp;L&amp;8Nr. 124944-13 sag.nr. 4349-13&amp;Rside 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ØKO-25-09-2013 - Bilag 1228.01 Budgetopfølgning pr 31 august 2013</dc:title>
  <dc:subject>ØVRIGE</dc:subject>
  <dc:creator>JOPE</dc:creator>
  <cp:keywords/>
  <dc:description>Budgetopfølgning pr. 30. september 2012</dc:description>
  <cp:lastModifiedBy>Søren Poulsen</cp:lastModifiedBy>
  <cp:lastPrinted>2013-09-17T06:48:07Z</cp:lastPrinted>
  <dcterms:created xsi:type="dcterms:W3CDTF">1996-11-12T13:28:11Z</dcterms:created>
  <dcterms:modified xsi:type="dcterms:W3CDTF">2013-09-24T06:42:06Z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25-09-2013</vt:lpwstr>
  </property>
  <property fmtid="{D5CDD505-2E9C-101B-9397-08002B2CF9AE}" pid="5" name="MeetingDateAndTi">
    <vt:lpwstr>25-09-2013 fra 13:00 - 15:30</vt:lpwstr>
  </property>
  <property fmtid="{D5CDD505-2E9C-101B-9397-08002B2CF9AE}" pid="6" name="AccessLevelNa">
    <vt:lpwstr>Åben</vt:lpwstr>
  </property>
  <property fmtid="{D5CDD505-2E9C-101B-9397-08002B2CF9AE}" pid="7" name="Fusion">
    <vt:lpwstr>1381108</vt:lpwstr>
  </property>
  <property fmtid="{D5CDD505-2E9C-101B-9397-08002B2CF9AE}" pid="8" name="SortOrd">
    <vt:lpwstr>1</vt:lpwstr>
  </property>
  <property fmtid="{D5CDD505-2E9C-101B-9397-08002B2CF9AE}" pid="9" name="MeetingEndDa">
    <vt:lpwstr>2013-09-25T15:30:00Z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124944/13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2013-09-25T13:00:00Z</vt:lpwstr>
  </property>
  <property fmtid="{D5CDD505-2E9C-101B-9397-08002B2CF9AE}" pid="14" name="PWDescripti">
    <vt:lpwstr>DA-1224256   Kopi til: </vt:lpwstr>
  </property>
  <property fmtid="{D5CDD505-2E9C-101B-9397-08002B2CF9AE}" pid="15" name="U">
    <vt:lpwstr>1218855</vt:lpwstr>
  </property>
  <property fmtid="{D5CDD505-2E9C-101B-9397-08002B2CF9AE}" pid="16" name="PWFileTy">
    <vt:lpwstr>.XLS</vt:lpwstr>
  </property>
  <property fmtid="{D5CDD505-2E9C-101B-9397-08002B2CF9AE}" pid="17" name="Agenda">
    <vt:lpwstr>1578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